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P&amp;L mensual" sheetId="1" r:id="rId1"/>
    <sheet name="Cashflow 12 meses" sheetId="2" r:id="rId2"/>
    <sheet name="Pricing por servicio" sheetId="3" r:id="rId3"/>
    <sheet name="Fiscal" sheetId="4" r:id="rId4"/>
    <sheet name="Instrucciones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0.0%"/>
    <numFmt numFmtId="61" formatCode="#,##0 €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workbookViewId="0"/>
  </sheetViews>
  <cols>
    <col min="1" max="1" width="28.83203125" customWidth="1"/>
    <col min="2" max="2" width="9.83203125" customWidth="1"/>
    <col min="3" max="3" width="9.83203125" customWidth="1"/>
    <col min="4" max="4" width="9.83203125" customWidth="1"/>
    <col min="5" max="5" width="9.83203125" customWidth="1"/>
    <col min="6" max="6" width="9.83203125" customWidth="1"/>
    <col min="7" max="7" width="9.83203125" customWidth="1"/>
    <col min="8" max="8" width="9.83203125" customWidth="1"/>
    <col min="9" max="9" width="9.83203125" customWidth="1"/>
    <col min="10" max="10" width="9.83203125" customWidth="1"/>
    <col min="11" max="11" width="9.83203125" customWidth="1"/>
    <col min="12" max="12" width="9.83203125" customWidth="1"/>
    <col min="13" max="13" width="9.83203125" customWidth="1"/>
    <col min="14" max="14" width="12.83203125" customWidth="1"/>
  </cols>
  <sheetData>
    <row r="1">
      <c r="A1" t="str">
        <v>Concepto</v>
      </c>
      <c r="B1" t="str">
        <v>Ene</v>
      </c>
      <c r="C1" t="str">
        <v>Feb</v>
      </c>
      <c r="D1" t="str">
        <v>Mar</v>
      </c>
      <c r="E1" t="str">
        <v>Abr</v>
      </c>
      <c r="F1" t="str">
        <v>May</v>
      </c>
      <c r="G1" t="str">
        <v>Jun</v>
      </c>
      <c r="H1" t="str">
        <v>Jul</v>
      </c>
      <c r="I1" t="str">
        <v>Ago</v>
      </c>
      <c r="J1" t="str">
        <v>Sep</v>
      </c>
      <c r="K1" t="str">
        <v>Oct</v>
      </c>
      <c r="L1" t="str">
        <v>Nov</v>
      </c>
      <c r="M1" t="str">
        <v>Dic</v>
      </c>
      <c r="N1" t="str">
        <v>TOTAL</v>
      </c>
    </row>
    <row r="2">
      <c r="A2" t="str">
        <v>INGRESOS POR CANAL</v>
      </c>
    </row>
    <row r="3">
      <c r="A3" t="str">
        <v>Presencial 1:1</v>
      </c>
      <c r="B3">
        <v>2240</v>
      </c>
      <c r="C3">
        <v>2240</v>
      </c>
      <c r="D3">
        <v>2520</v>
      </c>
      <c r="E3">
        <v>2520</v>
      </c>
      <c r="F3">
        <v>2800</v>
      </c>
      <c r="G3">
        <v>2800</v>
      </c>
      <c r="H3">
        <v>2520</v>
      </c>
      <c r="I3">
        <v>1680</v>
      </c>
      <c r="J3">
        <v>2240</v>
      </c>
      <c r="K3">
        <v>2520</v>
      </c>
      <c r="L3">
        <v>2520</v>
      </c>
      <c r="M3">
        <v>2520</v>
      </c>
      <c r="N3">
        <f>SUM(B3:M3)</f>
      </c>
    </row>
    <row r="4">
      <c r="A4" t="str">
        <v>Online 1:1</v>
      </c>
      <c r="B4">
        <v>1440</v>
      </c>
      <c r="C4">
        <v>1440</v>
      </c>
      <c r="D4">
        <v>1440</v>
      </c>
      <c r="E4">
        <v>1560</v>
      </c>
      <c r="F4">
        <v>1560</v>
      </c>
      <c r="G4">
        <v>1560</v>
      </c>
      <c r="H4">
        <v>1440</v>
      </c>
      <c r="I4">
        <v>1320</v>
      </c>
      <c r="J4">
        <v>1440</v>
      </c>
      <c r="K4">
        <v>1560</v>
      </c>
      <c r="L4">
        <v>1560</v>
      </c>
      <c r="M4">
        <v>1560</v>
      </c>
      <c r="N4">
        <f>SUM(B4:M4)</f>
      </c>
    </row>
    <row r="5">
      <c r="A5" t="str">
        <v>Productos digitales</v>
      </c>
      <c r="B5">
        <v>800</v>
      </c>
      <c r="C5">
        <v>900</v>
      </c>
      <c r="D5">
        <v>950</v>
      </c>
      <c r="E5">
        <v>1000</v>
      </c>
      <c r="F5">
        <v>1100</v>
      </c>
      <c r="G5">
        <v>1200</v>
      </c>
      <c r="H5">
        <v>1100</v>
      </c>
      <c r="I5">
        <v>800</v>
      </c>
      <c r="J5">
        <v>1000</v>
      </c>
      <c r="K5">
        <v>1100</v>
      </c>
      <c r="L5">
        <v>1100</v>
      </c>
      <c r="M5">
        <v>1200</v>
      </c>
      <c r="N5">
        <f>SUM(B5:M5)</f>
      </c>
    </row>
    <row r="6">
      <c r="A6" t="str">
        <v>Suscripciones</v>
      </c>
      <c r="B6">
        <v>1015</v>
      </c>
      <c r="C6">
        <v>1044</v>
      </c>
      <c r="D6">
        <v>1102</v>
      </c>
      <c r="E6">
        <v>1131</v>
      </c>
      <c r="F6">
        <v>1160</v>
      </c>
      <c r="G6">
        <v>1189</v>
      </c>
      <c r="H6">
        <v>1160</v>
      </c>
      <c r="I6">
        <v>1102</v>
      </c>
      <c r="J6">
        <v>1131</v>
      </c>
      <c r="K6">
        <v>1160</v>
      </c>
      <c r="L6">
        <v>1189</v>
      </c>
      <c r="M6">
        <v>1218</v>
      </c>
      <c r="N6">
        <f>SUM(B6:M6)</f>
      </c>
    </row>
    <row r="7">
      <c r="A7" t="str">
        <v>Total ingresos</v>
      </c>
      <c r="B7">
        <f>SUM(B3:B6)</f>
      </c>
      <c r="C7">
        <f>SUM(C3:C6)</f>
      </c>
      <c r="D7">
        <f>SUM(D3:D6)</f>
      </c>
      <c r="E7">
        <f>SUM(E3:E6)</f>
      </c>
      <c r="F7">
        <f>SUM(F3:F6)</f>
      </c>
      <c r="G7">
        <f>SUM(G3:G6)</f>
      </c>
      <c r="H7">
        <f>SUM(H3:H6)</f>
      </c>
      <c r="I7">
        <f>SUM(I3:I6)</f>
      </c>
      <c r="J7">
        <f>SUM(J3:J6)</f>
      </c>
      <c r="K7">
        <f>SUM(K3:K6)</f>
      </c>
      <c r="L7">
        <f>SUM(L3:L6)</f>
      </c>
      <c r="M7">
        <f>SUM(M3:M6)</f>
      </c>
      <c r="N7">
        <f>SUM(B7:M7)</f>
      </c>
    </row>
    <row r="9">
      <c r="A9" t="str">
        <v>COSTES FIJOS</v>
      </c>
    </row>
    <row r="10">
      <c r="A10" t="str">
        <v>RETA</v>
      </c>
      <c r="B10">
        <v>295</v>
      </c>
      <c r="C10">
        <v>295</v>
      </c>
      <c r="D10">
        <v>295</v>
      </c>
      <c r="E10">
        <v>295</v>
      </c>
      <c r="F10">
        <v>295</v>
      </c>
      <c r="G10">
        <v>295</v>
      </c>
      <c r="H10">
        <v>295</v>
      </c>
      <c r="I10">
        <v>295</v>
      </c>
      <c r="J10">
        <v>295</v>
      </c>
      <c r="K10">
        <v>295</v>
      </c>
      <c r="L10">
        <v>295</v>
      </c>
      <c r="M10">
        <v>295</v>
      </c>
      <c r="N10">
        <f>SUM(B10:M10)</f>
      </c>
    </row>
    <row r="11">
      <c r="A11" t="str">
        <v>Alquiler</v>
      </c>
      <c r="B11">
        <v>350</v>
      </c>
      <c r="C11">
        <v>350</v>
      </c>
      <c r="D11">
        <v>350</v>
      </c>
      <c r="E11">
        <v>350</v>
      </c>
      <c r="F11">
        <v>350</v>
      </c>
      <c r="G11">
        <v>350</v>
      </c>
      <c r="H11">
        <v>350</v>
      </c>
      <c r="I11">
        <v>350</v>
      </c>
      <c r="J11">
        <v>350</v>
      </c>
      <c r="K11">
        <v>350</v>
      </c>
      <c r="L11">
        <v>350</v>
      </c>
      <c r="M11">
        <v>350</v>
      </c>
      <c r="N11">
        <f>SUM(B11:M11)</f>
      </c>
    </row>
    <row r="12">
      <c r="A12" t="str">
        <v>Seguro RC</v>
      </c>
      <c r="B12">
        <v>20</v>
      </c>
      <c r="C12">
        <v>20</v>
      </c>
      <c r="D12">
        <v>20</v>
      </c>
      <c r="E12">
        <v>20</v>
      </c>
      <c r="F12">
        <v>20</v>
      </c>
      <c r="G12">
        <v>20</v>
      </c>
      <c r="H12">
        <v>20</v>
      </c>
      <c r="I12">
        <v>20</v>
      </c>
      <c r="J12">
        <v>20</v>
      </c>
      <c r="K12">
        <v>20</v>
      </c>
      <c r="L12">
        <v>20</v>
      </c>
      <c r="M12">
        <v>20</v>
      </c>
      <c r="N12">
        <f>SUM(B12:M12)</f>
      </c>
    </row>
    <row r="13">
      <c r="A13" t="str">
        <v>Software</v>
      </c>
      <c r="B13">
        <v>35</v>
      </c>
      <c r="C13">
        <v>35</v>
      </c>
      <c r="D13">
        <v>35</v>
      </c>
      <c r="E13">
        <v>35</v>
      </c>
      <c r="F13">
        <v>35</v>
      </c>
      <c r="G13">
        <v>35</v>
      </c>
      <c r="H13">
        <v>35</v>
      </c>
      <c r="I13">
        <v>35</v>
      </c>
      <c r="J13">
        <v>35</v>
      </c>
      <c r="K13">
        <v>35</v>
      </c>
      <c r="L13">
        <v>35</v>
      </c>
      <c r="M13">
        <v>35</v>
      </c>
      <c r="N13">
        <f>SUM(B13:M13)</f>
      </c>
    </row>
    <row r="14">
      <c r="A14" t="str">
        <v>Formación</v>
      </c>
      <c r="B14">
        <v>50</v>
      </c>
      <c r="C14">
        <v>50</v>
      </c>
      <c r="D14">
        <v>50</v>
      </c>
      <c r="E14">
        <v>50</v>
      </c>
      <c r="F14">
        <v>50</v>
      </c>
      <c r="G14">
        <v>50</v>
      </c>
      <c r="H14">
        <v>50</v>
      </c>
      <c r="I14">
        <v>50</v>
      </c>
      <c r="J14">
        <v>50</v>
      </c>
      <c r="K14">
        <v>50</v>
      </c>
      <c r="L14">
        <v>50</v>
      </c>
      <c r="M14">
        <v>50</v>
      </c>
      <c r="N14">
        <f>SUM(B14:M14)</f>
      </c>
    </row>
    <row r="15">
      <c r="A15" t="str">
        <v>Total costes fijos</v>
      </c>
      <c r="B15">
        <f>SUM(B10:B14)</f>
      </c>
      <c r="C15">
        <f>SUM(C10:C14)</f>
      </c>
      <c r="D15">
        <f>SUM(D10:D14)</f>
      </c>
      <c r="E15">
        <f>SUM(E10:E14)</f>
      </c>
      <c r="F15">
        <f>SUM(F10:F14)</f>
      </c>
      <c r="G15">
        <f>SUM(G10:G14)</f>
      </c>
      <c r="H15">
        <f>SUM(H10:H14)</f>
      </c>
      <c r="I15">
        <f>SUM(I10:I14)</f>
      </c>
      <c r="J15">
        <f>SUM(J10:J14)</f>
      </c>
      <c r="K15">
        <f>SUM(K10:K14)</f>
      </c>
      <c r="L15">
        <f>SUM(L10:L14)</f>
      </c>
      <c r="M15">
        <f>SUM(M10:M14)</f>
      </c>
      <c r="N15">
        <f>SUM(B15:M15)</f>
      </c>
    </row>
    <row r="17">
      <c r="A17" t="str">
        <v>COSTES VARIABLES</v>
      </c>
    </row>
    <row r="18">
      <c r="A18" t="str">
        <v>Comisiones plataforma (10%)</v>
      </c>
      <c r="B18">
        <f>0.10*(B5+B6)</f>
      </c>
      <c r="C18">
        <f>0.10*(C5+C6)</f>
      </c>
      <c r="D18">
        <f>0.10*(D5+D6)</f>
      </c>
      <c r="E18">
        <f>0.10*(E5+E6)</f>
      </c>
      <c r="F18">
        <f>0.10*(F5+F6)</f>
      </c>
      <c r="G18">
        <f>0.10*(G5+G6)</f>
      </c>
      <c r="H18">
        <f>0.10*(H5+H6)</f>
      </c>
      <c r="I18">
        <f>0.10*(I5+I6)</f>
      </c>
      <c r="J18">
        <f>0.10*(J5+J6)</f>
      </c>
      <c r="K18">
        <f>0.10*(K5+K6)</f>
      </c>
      <c r="L18">
        <f>0.10*(L5+L6)</f>
      </c>
      <c r="M18">
        <f>0.10*(M5+M6)</f>
      </c>
      <c r="N18">
        <f>SUM(B18:M18)</f>
      </c>
    </row>
    <row r="19">
      <c r="A19" t="str">
        <v>Marketing (Meta + Google)</v>
      </c>
      <c r="B19">
        <v>200</v>
      </c>
      <c r="C19">
        <v>200</v>
      </c>
      <c r="D19">
        <v>250</v>
      </c>
      <c r="E19">
        <v>250</v>
      </c>
      <c r="F19">
        <v>300</v>
      </c>
      <c r="G19">
        <v>300</v>
      </c>
      <c r="H19">
        <v>300</v>
      </c>
      <c r="I19">
        <v>200</v>
      </c>
      <c r="J19">
        <v>250</v>
      </c>
      <c r="K19">
        <v>300</v>
      </c>
      <c r="L19">
        <v>300</v>
      </c>
      <c r="M19">
        <v>300</v>
      </c>
      <c r="N19">
        <f>SUM(B19:M19)</f>
      </c>
    </row>
    <row r="20">
      <c r="A20" t="str">
        <v>Total costes variables</v>
      </c>
      <c r="B20">
        <f>SUM(B18:B19)</f>
      </c>
      <c r="C20">
        <f>SUM(C18:C19)</f>
      </c>
      <c r="D20">
        <f>SUM(D18:D19)</f>
      </c>
      <c r="E20">
        <f>SUM(E18:E19)</f>
      </c>
      <c r="F20">
        <f>SUM(F18:F19)</f>
      </c>
      <c r="G20">
        <f>SUM(G18:G19)</f>
      </c>
      <c r="H20">
        <f>SUM(H18:H19)</f>
      </c>
      <c r="I20">
        <f>SUM(I18:I19)</f>
      </c>
      <c r="J20">
        <f>SUM(J18:J19)</f>
      </c>
      <c r="K20">
        <f>SUM(K18:K19)</f>
      </c>
      <c r="L20">
        <f>SUM(L18:L19)</f>
      </c>
      <c r="M20">
        <f>SUM(M18:M19)</f>
      </c>
      <c r="N20">
        <f>SUM(B20:M20)</f>
      </c>
    </row>
    <row r="22">
      <c r="A22" t="str">
        <v>BENEFICIO NETO</v>
      </c>
      <c r="B22">
        <f>B7-B15-B20</f>
      </c>
      <c r="C22">
        <f>C7-C15-C20</f>
      </c>
      <c r="D22">
        <f>D7-D15-D20</f>
      </c>
      <c r="E22">
        <f>E7-E15-E20</f>
      </c>
      <c r="F22">
        <f>F7-F15-F20</f>
      </c>
      <c r="G22">
        <f>G7-G15-G20</f>
      </c>
      <c r="H22">
        <f>H7-H15-H20</f>
      </c>
      <c r="I22">
        <f>I7-I15-I20</f>
      </c>
      <c r="J22">
        <f>J7-J15-J20</f>
      </c>
      <c r="K22">
        <f>K7-K15-K20</f>
      </c>
      <c r="L22">
        <f>L7-L15-L20</f>
      </c>
      <c r="M22">
        <f>M7-M15-M20</f>
      </c>
      <c r="N22">
        <f>SUM(B22:M22)</f>
      </c>
    </row>
  </sheetData>
  <ignoredErrors>
    <ignoredError numberStoredAsText="1" sqref="A1:N22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cols>
    <col min="1" max="1" width="8.83203125" customWidth="1"/>
    <col min="2" max="2" width="14.83203125" customWidth="1"/>
    <col min="3" max="3" width="18.83203125" customWidth="1"/>
    <col min="4" max="4" width="18.83203125" customWidth="1"/>
    <col min="5" max="5" width="14.83203125" customWidth="1"/>
    <col min="6" max="6" width="22.83203125" customWidth="1"/>
  </cols>
  <sheetData>
    <row r="1">
      <c r="A1" t="str">
        <v>Mes</v>
      </c>
      <c r="B1" t="str">
        <v>Saldo inicial</v>
      </c>
      <c r="C1" t="str">
        <v>Entradas (ingresos)</v>
      </c>
      <c r="D1" t="str">
        <v>Salidas (costes)</v>
      </c>
      <c r="E1" t="str">
        <v>Saldo final</v>
      </c>
      <c r="F1" t="str">
        <v>Runway (meses si paro)</v>
      </c>
    </row>
    <row r="2">
      <c r="A2" t="str">
        <v>Ene</v>
      </c>
      <c r="B2">
        <v>3000</v>
      </c>
      <c r="C2">
        <f>'P&amp;L mensual'!B7</f>
      </c>
      <c r="D2">
        <f>'P&amp;L mensual'!B15+'P&amp;L mensual'!B20</f>
      </c>
      <c r="E2">
        <f>B2+C2-D2</f>
      </c>
      <c r="F2">
        <f>IFERROR(E2/D2,0)</f>
      </c>
    </row>
    <row r="3">
      <c r="A3" t="str">
        <v>Feb</v>
      </c>
      <c r="B3">
        <f>E2</f>
      </c>
      <c r="C3">
        <f>'P&amp;L mensual'!C7</f>
      </c>
      <c r="D3">
        <f>'P&amp;L mensual'!C15+'P&amp;L mensual'!C20</f>
      </c>
      <c r="E3">
        <f>B3+C3-D3</f>
      </c>
      <c r="F3">
        <f>IFERROR(E3/D3,0)</f>
      </c>
    </row>
    <row r="4">
      <c r="A4" t="str">
        <v>Mar</v>
      </c>
      <c r="B4">
        <f>E3</f>
      </c>
      <c r="C4">
        <f>'P&amp;L mensual'!D7</f>
      </c>
      <c r="D4">
        <f>'P&amp;L mensual'!D15+'P&amp;L mensual'!D20</f>
      </c>
      <c r="E4">
        <f>B4+C4-D4</f>
      </c>
      <c r="F4">
        <f>IFERROR(E4/D4,0)</f>
      </c>
    </row>
    <row r="5">
      <c r="A5" t="str">
        <v>Abr</v>
      </c>
      <c r="B5">
        <f>E4</f>
      </c>
      <c r="C5">
        <f>'P&amp;L mensual'!E7</f>
      </c>
      <c r="D5">
        <f>'P&amp;L mensual'!E15+'P&amp;L mensual'!E20</f>
      </c>
      <c r="E5">
        <f>B5+C5-D5</f>
      </c>
      <c r="F5">
        <f>IFERROR(E5/D5,0)</f>
      </c>
    </row>
    <row r="6">
      <c r="A6" t="str">
        <v>May</v>
      </c>
      <c r="B6">
        <f>E5</f>
      </c>
      <c r="C6">
        <f>'P&amp;L mensual'!F7</f>
      </c>
      <c r="D6">
        <f>'P&amp;L mensual'!F15+'P&amp;L mensual'!F20</f>
      </c>
      <c r="E6">
        <f>B6+C6-D6</f>
      </c>
      <c r="F6">
        <f>IFERROR(E6/D6,0)</f>
      </c>
    </row>
    <row r="7">
      <c r="A7" t="str">
        <v>Jun</v>
      </c>
      <c r="B7">
        <f>E6</f>
      </c>
      <c r="C7">
        <f>'P&amp;L mensual'!G7</f>
      </c>
      <c r="D7">
        <f>'P&amp;L mensual'!G15+'P&amp;L mensual'!G20</f>
      </c>
      <c r="E7">
        <f>B7+C7-D7</f>
      </c>
      <c r="F7">
        <f>IFERROR(E7/D7,0)</f>
      </c>
    </row>
    <row r="8">
      <c r="A8" t="str">
        <v>Jul</v>
      </c>
      <c r="B8">
        <f>E7</f>
      </c>
      <c r="C8">
        <f>'P&amp;L mensual'!H7</f>
      </c>
      <c r="D8">
        <f>'P&amp;L mensual'!H15+'P&amp;L mensual'!H20</f>
      </c>
      <c r="E8">
        <f>B8+C8-D8</f>
      </c>
      <c r="F8">
        <f>IFERROR(E8/D8,0)</f>
      </c>
    </row>
    <row r="9">
      <c r="A9" t="str">
        <v>Ago</v>
      </c>
      <c r="B9">
        <f>E8</f>
      </c>
      <c r="C9">
        <f>'P&amp;L mensual'!I7</f>
      </c>
      <c r="D9">
        <f>'P&amp;L mensual'!I15+'P&amp;L mensual'!I20</f>
      </c>
      <c r="E9">
        <f>B9+C9-D9</f>
      </c>
      <c r="F9">
        <f>IFERROR(E9/D9,0)</f>
      </c>
    </row>
    <row r="10">
      <c r="A10" t="str">
        <v>Sep</v>
      </c>
      <c r="B10">
        <f>E9</f>
      </c>
      <c r="C10">
        <f>'P&amp;L mensual'!J7</f>
      </c>
      <c r="D10">
        <f>'P&amp;L mensual'!J15+'P&amp;L mensual'!J20</f>
      </c>
      <c r="E10">
        <f>B10+C10-D10</f>
      </c>
      <c r="F10">
        <f>IFERROR(E10/D10,0)</f>
      </c>
    </row>
    <row r="11">
      <c r="A11" t="str">
        <v>Oct</v>
      </c>
      <c r="B11">
        <f>E10</f>
      </c>
      <c r="C11">
        <f>'P&amp;L mensual'!K7</f>
      </c>
      <c r="D11">
        <f>'P&amp;L mensual'!K15+'P&amp;L mensual'!K20</f>
      </c>
      <c r="E11">
        <f>B11+C11-D11</f>
      </c>
      <c r="F11">
        <f>IFERROR(E11/D11,0)</f>
      </c>
    </row>
    <row r="12">
      <c r="A12" t="str">
        <v>Nov</v>
      </c>
      <c r="B12">
        <f>E11</f>
      </c>
      <c r="C12">
        <f>'P&amp;L mensual'!L7</f>
      </c>
      <c r="D12">
        <f>'P&amp;L mensual'!L15+'P&amp;L mensual'!L20</f>
      </c>
      <c r="E12">
        <f>B12+C12-D12</f>
      </c>
      <c r="F12">
        <f>IFERROR(E12/D12,0)</f>
      </c>
    </row>
    <row r="13">
      <c r="A13" t="str">
        <v>Dic</v>
      </c>
      <c r="B13">
        <f>E12</f>
      </c>
      <c r="C13">
        <f>'P&amp;L mensual'!M7</f>
      </c>
      <c r="D13">
        <f>'P&amp;L mensual'!M15+'P&amp;L mensual'!M20</f>
      </c>
      <c r="E13">
        <f>B13+C13-D13</f>
      </c>
      <c r="F13">
        <f>IFERROR(E13/D13,0)</f>
      </c>
    </row>
  </sheetData>
  <ignoredErrors>
    <ignoredError numberStoredAsText="1" sqref="A1:F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cols>
    <col min="1" max="1" width="32.83203125" customWidth="1"/>
    <col min="2" max="2" width="16.83203125" customWidth="1"/>
    <col min="3" max="3" width="22.83203125" customWidth="1"/>
    <col min="4" max="4" width="12.83203125" customWidth="1"/>
    <col min="5" max="5" width="12.83203125" customWidth="1"/>
    <col min="6" max="6" width="32.83203125" customWidth="1"/>
  </cols>
  <sheetData>
    <row r="1">
      <c r="A1" t="str">
        <v>Servicio</v>
      </c>
      <c r="B1" t="str">
        <v>Precio público</v>
      </c>
      <c r="C1" t="str">
        <v>Precio suelo (de pricing-entrenador)</v>
      </c>
      <c r="D1" t="str">
        <v>Margen €</v>
      </c>
      <c r="E1" t="str">
        <v>Margen %</v>
      </c>
      <c r="F1" t="str">
        <v>Notas</v>
      </c>
    </row>
    <row r="2">
      <c r="A2" t="str">
        <v>Sesión suelta presencial</v>
      </c>
      <c r="B2">
        <v>50</v>
      </c>
      <c r="C2">
        <v>25</v>
      </c>
      <c r="D2">
        <f>B2-C2</f>
      </c>
      <c r="E2" s="1">
        <f>IFERROR((B2-C2)/B2,0)</f>
      </c>
      <c r="F2" t="str">
        <v>Coste de oportunidad alto</v>
      </c>
    </row>
    <row r="3">
      <c r="A3" t="str">
        <v>Pack 10 sesiones (€/sesión)</v>
      </c>
      <c r="B3">
        <v>42</v>
      </c>
      <c r="C3">
        <v>25</v>
      </c>
      <c r="D3">
        <f>B3-C3</f>
      </c>
      <c r="E3" s="1">
        <f>IFERROR((B3-C3)/B3,0)</f>
      </c>
      <c r="F3" t="str">
        <v>Pago anticipado</v>
      </c>
    </row>
    <row r="4">
      <c r="A4" t="str">
        <v>Suscripción mensual 8 ses.</v>
      </c>
      <c r="B4">
        <v>38</v>
      </c>
      <c r="C4">
        <v>25</v>
      </c>
      <c r="D4">
        <f>B4-C4</f>
      </c>
      <c r="E4" s="1">
        <f>IFERROR((B4-C4)/B4,0)</f>
      </c>
      <c r="F4" t="str">
        <v>Cobro recurrente</v>
      </c>
    </row>
    <row r="5">
      <c r="A5" t="str">
        <v>Premium híbrido (€/h equiv.)</v>
      </c>
      <c r="B5">
        <v>55</v>
      </c>
      <c r="C5">
        <v>25</v>
      </c>
      <c r="D5">
        <f>B5-C5</f>
      </c>
      <c r="E5" s="1">
        <f>IFERROR((B5-C5)/B5,0)</f>
      </c>
      <c r="F5" t="str">
        <v>Online + presencial + nutrición</v>
      </c>
    </row>
    <row r="6">
      <c r="A6" t="str">
        <v>Online 1:1 (€/mes)</v>
      </c>
      <c r="B6">
        <v>120</v>
      </c>
      <c r="C6">
        <v>70</v>
      </c>
      <c r="D6">
        <f>B6-C6</f>
      </c>
      <c r="E6" s="1">
        <f>IFERROR((B6-C6)/B6,0)</f>
      </c>
      <c r="F6" t="str">
        <v>Sin coste alquiler</v>
      </c>
    </row>
    <row r="7">
      <c r="A7" t="str">
        <v>Producto digital (€/unidad)</v>
      </c>
      <c r="B7">
        <v>49</v>
      </c>
      <c r="C7">
        <v>10</v>
      </c>
      <c r="D7">
        <f>B7-C7</f>
      </c>
      <c r="E7" s="1">
        <f>IFERROR((B7-C7)/B7,0)</f>
      </c>
      <c r="F7" t="str">
        <v>Marginal ~€10 (plataforma)</v>
      </c>
    </row>
  </sheetData>
  <ignoredErrors>
    <ignoredError numberStoredAsText="1" sqref="A1:F7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C22"/>
  <sheetViews>
    <sheetView workbookViewId="0"/>
  </sheetViews>
  <cols>
    <col min="1" max="1" width="36.83203125" customWidth="1"/>
    <col min="2" max="2" width="18.83203125" customWidth="1"/>
    <col min="3" max="3" width="42.83203125" customWidth="1"/>
  </cols>
  <sheetData>
    <row r="1">
      <c r="A1" t="str">
        <v>FISCAL — Autónomo entrenador (España 2026)</v>
      </c>
    </row>
    <row r="2">
      <c r="A2" t="str">
        <v/>
      </c>
    </row>
    <row r="3">
      <c r="A3" t="str">
        <v>Concepto</v>
      </c>
      <c r="B3" t="str">
        <v>Valor</v>
      </c>
      <c r="C3" t="str">
        <v>Notas</v>
      </c>
    </row>
    <row r="4">
      <c r="A4" t="str">
        <v>Cuota RETA mensual</v>
      </c>
      <c r="B4">
        <v>295</v>
      </c>
      <c r="C4" t="str">
        <v>Tramo medio 2026 (€1.166-1.700/mes ingresos)</v>
      </c>
    </row>
    <row r="5">
      <c r="A5" t="str">
        <v>Tarifa plana primer año</v>
      </c>
      <c r="B5">
        <v>80</v>
      </c>
      <c r="C5" t="str">
        <v>Si te das de alta este año</v>
      </c>
    </row>
    <row r="6">
      <c r="A6" t="str">
        <v>IVA repercutido (% sobre ingresos)</v>
      </c>
      <c r="B6">
        <v>0.21</v>
      </c>
      <c r="C6" t="str">
        <v>Servicios formación pueden ir exentos — consulta</v>
      </c>
    </row>
    <row r="7">
      <c r="A7" t="str">
        <v>IVA soportado mensual estimado</v>
      </c>
      <c r="B7">
        <v>50</v>
      </c>
      <c r="C7" t="str">
        <v>Compras profesionales con factura</v>
      </c>
    </row>
    <row r="8">
      <c r="A8" t="str">
        <v>IVA neto trimestral estimado</v>
      </c>
      <c r="B8" s="2">
        <f>ROUND('P&amp;L mensual'!N7/4*B6,0)-B7*3</f>
      </c>
      <c r="C8" t="str">
        <v>Modelo 303 — pago en T+1, T+2, T+3, T+4</v>
      </c>
    </row>
    <row r="9">
      <c r="A9" t="str">
        <v>IRPF retención clientes empresa</v>
      </c>
      <c r="B9">
        <v>0.07</v>
      </c>
      <c r="C9" t="str">
        <v>7% si están en estimación directa</v>
      </c>
    </row>
    <row r="10">
      <c r="A10" t="str">
        <v>IRPF estimación directa anual</v>
      </c>
      <c r="B10" s="2">
        <f>ROUND('P&amp;L mensual'!N22*0.18,0)</f>
      </c>
      <c r="C10" t="str">
        <v>15-25% del beneficio (depende tramo)</v>
      </c>
    </row>
    <row r="11">
      <c r="A11" t="str">
        <v/>
      </c>
    </row>
    <row r="12">
      <c r="A12" t="str">
        <v>BENCHMARKS RECAUDACIÓN</v>
      </c>
    </row>
    <row r="13">
      <c r="A13" t="str">
        <v/>
      </c>
      <c r="B13" t="str">
        <v/>
      </c>
      <c r="C13" t="str">
        <v/>
      </c>
    </row>
    <row r="14">
      <c r="A14" t="str">
        <v>Rango ingresos / mes</v>
      </c>
      <c r="B14" t="str">
        <v>Cuota RETA</v>
      </c>
      <c r="C14" t="str">
        <v>IRPF estimado anual</v>
      </c>
    </row>
    <row r="15">
      <c r="A15" t="str">
        <v>€670 - €1.166</v>
      </c>
      <c r="B15">
        <v>230</v>
      </c>
      <c r="C15" t="str">
        <v>0% (mínimo)</v>
      </c>
    </row>
    <row r="16">
      <c r="A16" t="str">
        <v>€1.166 - €1.700</v>
      </c>
      <c r="B16">
        <v>295</v>
      </c>
      <c r="C16" t="str">
        <v>0-7%</v>
      </c>
    </row>
    <row r="17">
      <c r="A17" t="str">
        <v>€1.700 - €2.330</v>
      </c>
      <c r="B17">
        <v>370</v>
      </c>
      <c r="C17" t="str">
        <v>7-12%</v>
      </c>
    </row>
    <row r="18">
      <c r="A18" t="str">
        <v>€2.330 - €3.190</v>
      </c>
      <c r="B18">
        <v>440</v>
      </c>
      <c r="C18" t="str">
        <v>12-19%</v>
      </c>
    </row>
    <row r="19">
      <c r="A19" t="str">
        <v>€3.190 - €4.050</v>
      </c>
      <c r="B19">
        <v>490</v>
      </c>
      <c r="C19" t="str">
        <v>19-25%</v>
      </c>
    </row>
    <row r="20">
      <c r="A20" t="str">
        <v>&gt; €4.050</v>
      </c>
      <c r="B20">
        <v>530</v>
      </c>
      <c r="C20" t="str">
        <v>25-37%</v>
      </c>
    </row>
    <row r="21">
      <c r="A21" t="str">
        <v/>
      </c>
    </row>
    <row r="22">
      <c r="A22" t="str">
        <v>IMPORTANTE: orientativo. Consulta con tu asesor fiscal para tu caso particular.</v>
      </c>
    </row>
  </sheetData>
  <ignoredErrors>
    <ignoredError numberStoredAsText="1" sqref="A1:C22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B21"/>
  <sheetViews>
    <sheetView workbookViewId="0"/>
  </sheetViews>
  <cols>
    <col min="1" max="1" width="38.83203125" customWidth="1"/>
    <col min="2" max="2" width="36.83203125" customWidth="1"/>
  </cols>
  <sheetData>
    <row r="1">
      <c r="A1" t="str">
        <v>Panel financiero del entrenador — Instrucciones</v>
      </c>
    </row>
    <row r="2">
      <c r="A2" t="str">
        <v/>
      </c>
    </row>
    <row r="3">
      <c r="A3" t="str">
        <v>Cómo usar este libro de cálculo</v>
      </c>
    </row>
    <row r="4">
      <c r="A4" t="str">
        <v/>
      </c>
    </row>
    <row r="5">
      <c r="A5" t="str">
        <v>1. La hoja "P&amp;L mensual" tiene 12 meses pre-rellenados con un escenario tipo (entrenador con cartera mixta).</v>
      </c>
    </row>
    <row r="6">
      <c r="A6" t="str">
        <v xml:space="preserve">   Sustituye los valores por los tuyos reales — todas las fórmulas se recalculan automáticamente.</v>
      </c>
    </row>
    <row r="7">
      <c r="A7" t="str">
        <v>2. La hoja "Cashflow 12 meses" parte de un saldo inicial de €3.000 (fondo de emergencia básico).</v>
      </c>
    </row>
    <row r="8">
      <c r="A8" t="str">
        <v xml:space="preserve">   Cambia B2 si tu fondo es distinto — el resto se actualiza solo.</v>
      </c>
    </row>
    <row r="9">
      <c r="A9" t="str">
        <v>3. La hoja "Pricing por servicio" cruza datos con la app forjalibros.com/apps/pricing-entrenador/.</v>
      </c>
    </row>
    <row r="10">
      <c r="A10" t="str">
        <v>4. La hoja "Fiscal" carga los tramos RETA 2026 oficiales — verifica el tuyo en seg-social.es.</v>
      </c>
    </row>
    <row r="11">
      <c r="A11" t="str">
        <v/>
      </c>
    </row>
    <row r="12">
      <c r="A12" t="str">
        <v>Cross-reference con el libro El Entrenador Millonario</v>
      </c>
    </row>
    <row r="13">
      <c r="A13" t="str">
        <v/>
      </c>
    </row>
    <row r="14">
      <c r="A14" t="str">
        <v>Hoja</v>
      </c>
      <c r="B14" t="str">
        <v>Capítulo del libro</v>
      </c>
    </row>
    <row r="15">
      <c r="A15" t="str">
        <v>P&amp;L mensual</v>
      </c>
      <c r="B15" t="str">
        <v>Cap. 9 — Gestión financiera y fiscal</v>
      </c>
    </row>
    <row r="16">
      <c r="A16" t="str">
        <v>Cashflow 12 meses</v>
      </c>
      <c r="B16" t="str">
        <v>Cap. 9 — Gestión financiera y fiscal</v>
      </c>
    </row>
    <row r="17">
      <c r="A17" t="str">
        <v>Pricing por servicio</v>
      </c>
      <c r="B17" t="str">
        <v>Cap. 6 — Pricing y empaquetado</v>
      </c>
    </row>
    <row r="18">
      <c r="A18" t="str">
        <v>Fiscal</v>
      </c>
      <c r="B18" t="str">
        <v>Cap. 9 — Gestión financiera y fiscal</v>
      </c>
    </row>
    <row r="19">
      <c r="A19" t="str">
        <v/>
      </c>
    </row>
    <row r="20">
      <c r="A20" t="str">
        <v>Datos NO se envían a ningún servidor. Esta plantilla es 100% offline.</v>
      </c>
    </row>
    <row r="21">
      <c r="A21" t="str">
        <v>Fuente: FORJA — El Entrenador Millonario. forjalibros.com/libros/entrenador-millonario/</v>
      </c>
    </row>
  </sheetData>
  <ignoredErrors>
    <ignoredError numberStoredAsText="1" sqref="A1:B2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FORJA</Company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P&amp;L mensual</vt:lpstr>
      <vt:lpstr>Cashflow 12 meses</vt:lpstr>
      <vt:lpstr>Pricing por servicio</vt:lpstr>
      <vt:lpstr>Fiscal</vt:lpstr>
      <vt:lpstr>Instrucciones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2026-04-30T14:51:02Z</dcterms:created>
  <dc:creator>FORJA — Biblioteca del Rendimiento Deportivo</dc:creator>
  <dc:subject>Plantilla de gestión financiera para entrenadores autónomos</dc:subject>
  <dc:title>Panel financiero del entrenador — FORJA</dc:title>
</cp:coreProperties>
</file>